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511514bb594da1/Desktop/Planta de tratamiento Fco I Madero/PARQUE INDUSTRIAL FIM/PRESENTACION INICIAL/MODELO DE NEGOCIO Sustainable HUB - FIM/MODELO DE NEGOCIOS/ANALISIS FINANCIERO/CAPEX/OBRAS AUXILIARES/"/>
    </mc:Choice>
  </mc:AlternateContent>
  <xr:revisionPtr revIDLastSave="3" documentId="8_{8D6151BA-2E65-4E12-9E6E-B17AB602FD5C}" xr6:coauthVersionLast="47" xr6:coauthVersionMax="47" xr10:uidLastSave="{9BE29D6E-C786-463C-B854-3AD422A5395A}"/>
  <bookViews>
    <workbookView xWindow="-108" yWindow="-108" windowWidth="23256" windowHeight="12456" xr2:uid="{E738C2FE-D675-4324-8AEF-BEB46B1EACF9}"/>
  </bookViews>
  <sheets>
    <sheet name="CARRETERA" sheetId="1" r:id="rId1"/>
    <sheet name="GAS Y FIBRA" sheetId="2" r:id="rId2"/>
    <sheet name="CALENDARIO CAPEX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9" i="3" l="1"/>
  <c r="C18" i="3"/>
  <c r="C17" i="3"/>
  <c r="C16" i="3"/>
  <c r="A16" i="3"/>
  <c r="A17" i="3" s="1"/>
  <c r="A18" i="3" s="1"/>
  <c r="A19" i="3" s="1"/>
  <c r="C15" i="3"/>
  <c r="C14" i="3"/>
  <c r="C13" i="3"/>
  <c r="C12" i="3"/>
  <c r="A12" i="3"/>
  <c r="A13" i="3" s="1"/>
  <c r="A14" i="3" s="1"/>
  <c r="C11" i="3"/>
  <c r="F15" i="2"/>
  <c r="F18" i="2" s="1"/>
  <c r="A11" i="2"/>
  <c r="A12" i="2" s="1"/>
  <c r="A13" i="2" s="1"/>
  <c r="A14" i="2" s="1"/>
  <c r="F14" i="1"/>
  <c r="F16" i="1" s="1"/>
  <c r="A11" i="1"/>
  <c r="A12" i="1" s="1"/>
  <c r="A13" i="1" s="1"/>
  <c r="W21" i="3" l="1"/>
  <c r="R21" i="3"/>
  <c r="I21" i="3"/>
  <c r="H21" i="3"/>
  <c r="G21" i="3"/>
  <c r="D21" i="3"/>
  <c r="F19" i="2"/>
  <c r="F21" i="2" s="1"/>
  <c r="F17" i="1"/>
  <c r="F19" i="1" s="1"/>
  <c r="Y21" i="3" l="1"/>
  <c r="X21" i="3"/>
  <c r="S21" i="3"/>
  <c r="K21" i="3"/>
  <c r="F21" i="3"/>
  <c r="E21" i="3"/>
  <c r="J21" i="3"/>
  <c r="T21" i="3" l="1"/>
  <c r="L21" i="3"/>
  <c r="V21" i="3" l="1"/>
  <c r="U21" i="3"/>
  <c r="M21" i="3"/>
  <c r="N21" i="3" l="1"/>
  <c r="O21" i="3" l="1"/>
  <c r="P21" i="3" l="1"/>
  <c r="Q21" i="3"/>
</calcChain>
</file>

<file path=xl/sharedStrings.xml><?xml version="1.0" encoding="utf-8"?>
<sst xmlns="http://schemas.openxmlformats.org/spreadsheetml/2006/main" count="76" uniqueCount="53">
  <si>
    <t>No.</t>
  </si>
  <si>
    <t>DESCRIPCION</t>
  </si>
  <si>
    <t>UNIDAD</t>
  </si>
  <si>
    <t xml:space="preserve">CANTIDAD </t>
  </si>
  <si>
    <t>P.U.</t>
  </si>
  <si>
    <t>IMPORTE</t>
  </si>
  <si>
    <t>CARRETERA FCO I MADERO PREDIO HUB FIM</t>
  </si>
  <si>
    <t>Fresado y Reciclado de la Cinta Asfáltica Actual. Retiro de la capa superficial dañada en zonas críticas y estabilización de la base existente con recicladora en frío.</t>
  </si>
  <si>
    <t>Kilometro</t>
  </si>
  <si>
    <t>Carpeta Asfáltica de Rodamiento de Alta Resistencia. Suministro y tendido de carpeta de concreto asfáltico en caliente (espesor de 7 a 10 cm) diseñada para tráfico pesado continuo.</t>
  </si>
  <si>
    <t>Señalamiento Horizontal y Vertical. PINTA de rayas separadoras de carriles, rayas laterales con pintura termoplástica reflejante y colocación de vialetas.</t>
  </si>
  <si>
    <t>SUBTOTAL RESTAURACION DE CARRETERA</t>
  </si>
  <si>
    <t>SUBTOTAL RESTAURACION</t>
  </si>
  <si>
    <t>I.V.A.</t>
  </si>
  <si>
    <t>TOTAL RESTAURACION</t>
  </si>
  <si>
    <t>INFRAESTRUCTURA PARA EL SUMINISTRO DE GAS Y FIBRA</t>
  </si>
  <si>
    <t>Adecuación de Zanja Existente Tuberia agua cruda a PTAR FIM (Relleno y Compactación). Acomodo de tubos, lecho de arena/protección y compactación en la zanja abierta por la otra obra (sin excavación principal)</t>
  </si>
  <si>
    <t>Línea de Conducción de Gas Natural. Suministro, soldadura, pruebas y protección anticorrosiva de la tubería de gas.</t>
  </si>
  <si>
    <t>Red Troncal de Fibra Óptica (Ductería y Cable). Suministro de ductos de polietileno y tendido de cable de fibra óptica redundante.</t>
  </si>
  <si>
    <t>Estaciones de Regulación, Válvulas y Pozos</t>
  </si>
  <si>
    <t>SUBTOTAL INFRAESTRUCTURA GAS Y FIBRA</t>
  </si>
  <si>
    <t>TOTAL INFRAESTRUCTURA GAS Y FIBRA</t>
  </si>
  <si>
    <t>Sustainble HUB - FIM</t>
  </si>
  <si>
    <t>CALENDARIZACION DE MONTOS DE CAPEX</t>
  </si>
  <si>
    <t>MONTO $</t>
  </si>
  <si>
    <t>AÑO 1</t>
  </si>
  <si>
    <t>AÑO 2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</si>
  <si>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</si>
  <si>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</si>
  <si>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</si>
  <si>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</si>
  <si>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</si>
  <si>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</si>
  <si>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</si>
  <si>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</si>
  <si>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</si>
  <si>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</si>
  <si>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</si>
  <si>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</si>
  <si>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</si>
  <si>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</si>
  <si>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</si>
  <si>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</si>
  <si>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</si>
  <si>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</si>
  <si>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</si>
  <si>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</si>
  <si>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</si>
  <si>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</si>
  <si>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Restauración de carretera Francisco I Madero Instalaciones Sustainble HUB - FIM</t>
  </si>
  <si>
    <t>Infraestructura para el suministro de gas y fibra.</t>
  </si>
  <si>
    <t>TOTALES MENSUALES. Incluye I.V.A.</t>
  </si>
  <si>
    <t>OBRAS AUXILIARES RESPONSABLE 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</si>
</sst>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9"/>
      <color rgb="FF0070C0"/>
      <name val="Arial"/>
      <family val="2"/>
    </font>
    <font>
      <b/>
      <sz val="8"/>
      <color rgb="FF0070C0"/>
      <name val="Arial"/>
      <family val="2"/>
    </font>
    <font>
      <b/>
      <sz val="16"/>
      <color rgb="FF0070C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gray0625">
        <fgColor theme="0" tint="-0.14996795556505021"/>
        <bgColor indexed="65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/>
    </xf>
    <xf numFmtId="44" fontId="2" fillId="0" borderId="0" xfId="1" applyFont="1"/>
    <xf numFmtId="44" fontId="2" fillId="0" borderId="0" xfId="0" applyNumberFormat="1" applyFont="1"/>
    <xf numFmtId="2" fontId="6" fillId="4" borderId="6" xfId="0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44" fontId="7" fillId="4" borderId="8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44" fontId="5" fillId="2" borderId="0" xfId="0" applyNumberFormat="1" applyFont="1" applyFill="1" applyAlignment="1">
      <alignment horizontal="center" vertical="center"/>
    </xf>
    <xf numFmtId="44" fontId="2" fillId="2" borderId="0" xfId="0" applyNumberFormat="1" applyFont="1" applyFill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4" fontId="2" fillId="0" borderId="7" xfId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center" wrapText="1"/>
    </xf>
    <xf numFmtId="44" fontId="2" fillId="0" borderId="10" xfId="1" applyFont="1" applyBorder="1" applyAlignment="1">
      <alignment horizontal="center" vertical="center"/>
    </xf>
    <xf numFmtId="44" fontId="2" fillId="0" borderId="10" xfId="1" applyFont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44" fontId="2" fillId="0" borderId="10" xfId="0" applyNumberFormat="1" applyFont="1" applyBorder="1" applyAlignment="1">
      <alignment horizontal="center" vertical="center"/>
    </xf>
    <xf numFmtId="44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2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justify" vertical="center" wrapText="1"/>
    </xf>
    <xf numFmtId="44" fontId="10" fillId="0" borderId="7" xfId="1" applyFont="1" applyBorder="1" applyAlignment="1">
      <alignment horizontal="center" vertical="center"/>
    </xf>
    <xf numFmtId="0" fontId="2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1196340</xdr:colOff>
      <xdr:row>6</xdr:row>
      <xdr:rowOff>121920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4F3EDF2-A996-43E0-B789-81C9235C8AB0}"/>
            </a:ext>
          </a:extLst>
        </xdr:cNvPr>
        <xdr:cNvGrpSpPr/>
      </xdr:nvGrpSpPr>
      <xdr:grpSpPr>
        <a:xfrm>
          <a:off x="0" y="0"/>
          <a:ext cx="5996940" cy="899160"/>
          <a:chOff x="0" y="0"/>
          <a:chExt cx="5996940" cy="89916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0CE8429D-C7FF-0CB4-4267-D26A07EA487B}"/>
              </a:ext>
            </a:extLst>
          </xdr:cNvPr>
          <xdr:cNvGrpSpPr/>
        </xdr:nvGrpSpPr>
        <xdr:grpSpPr>
          <a:xfrm>
            <a:off x="0" y="0"/>
            <a:ext cx="1203960" cy="899160"/>
            <a:chOff x="0" y="0"/>
            <a:chExt cx="1203960" cy="899160"/>
          </a:xfrm>
        </xdr:grpSpPr>
        <xdr:sp macro="" textlink="">
          <xdr:nvSpPr>
            <xdr:cNvPr id="6" name="Rectángulo 5">
              <a:extLst>
                <a:ext uri="{FF2B5EF4-FFF2-40B4-BE49-F238E27FC236}">
                  <a16:creationId xmlns:a16="http://schemas.microsoft.com/office/drawing/2014/main" id="{004ECF7D-86E6-D424-A203-0373539BDD5A}"/>
                </a:ext>
              </a:extLst>
            </xdr:cNvPr>
            <xdr:cNvSpPr/>
          </xdr:nvSpPr>
          <xdr:spPr>
            <a:xfrm>
              <a:off x="0" y="0"/>
              <a:ext cx="1203960" cy="89916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0070C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s-MX" sz="1100"/>
            </a:p>
          </xdr:txBody>
        </xdr:sp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311BFED6-EA3D-9E75-C96A-6D743D62AF9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52400" y="22925"/>
              <a:ext cx="845820" cy="853049"/>
            </a:xfrm>
            <a:prstGeom prst="rect">
              <a:avLst/>
            </a:prstGeom>
            <a:solidFill>
              <a:schemeClr val="bg1"/>
            </a:solidFill>
          </xdr:spPr>
        </xdr:pic>
      </xdr:grp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A8229381-07B1-DFDD-8DF5-2870529437D7}"/>
              </a:ext>
            </a:extLst>
          </xdr:cNvPr>
          <xdr:cNvSpPr/>
        </xdr:nvSpPr>
        <xdr:spPr>
          <a:xfrm>
            <a:off x="1226820" y="0"/>
            <a:ext cx="4770120" cy="899160"/>
          </a:xfrm>
          <a:prstGeom prst="rect">
            <a:avLst/>
          </a:prstGeom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6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Sustainble</a:t>
            </a:r>
            <a:r>
              <a:rPr lang="es-MX" sz="16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HUB - FIM</a:t>
            </a:r>
          </a:p>
          <a:p>
            <a:pPr algn="ctr"/>
            <a:r>
              <a:rPr lang="es-MX" sz="12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CAPEX </a:t>
            </a:r>
          </a:p>
          <a:p>
            <a:pPr algn="ctr"/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0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Rehabilitación Carretera Estatal 86 (22 km)</a:t>
            </a:r>
            <a:r>
              <a:rPr lang="es-MX" sz="10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B7823BD3-C43A-73DA-0B2E-1087655351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20640" y="0"/>
            <a:ext cx="846000" cy="8460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1196340</xdr:colOff>
      <xdr:row>6</xdr:row>
      <xdr:rowOff>121920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AEE4636-B18B-4083-B4F6-001E9FA0EF45}"/>
            </a:ext>
          </a:extLst>
        </xdr:cNvPr>
        <xdr:cNvGrpSpPr/>
      </xdr:nvGrpSpPr>
      <xdr:grpSpPr>
        <a:xfrm>
          <a:off x="0" y="0"/>
          <a:ext cx="5996940" cy="899160"/>
          <a:chOff x="0" y="0"/>
          <a:chExt cx="5996940" cy="899160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5DDDE530-C5F4-4633-5B7A-8B84F779807D}"/>
              </a:ext>
            </a:extLst>
          </xdr:cNvPr>
          <xdr:cNvGrpSpPr/>
        </xdr:nvGrpSpPr>
        <xdr:grpSpPr>
          <a:xfrm>
            <a:off x="0" y="0"/>
            <a:ext cx="1203960" cy="899160"/>
            <a:chOff x="0" y="0"/>
            <a:chExt cx="1203960" cy="899160"/>
          </a:xfrm>
        </xdr:grpSpPr>
        <xdr:sp macro="" textlink="">
          <xdr:nvSpPr>
            <xdr:cNvPr id="6" name="Rectángulo 5">
              <a:extLst>
                <a:ext uri="{FF2B5EF4-FFF2-40B4-BE49-F238E27FC236}">
                  <a16:creationId xmlns:a16="http://schemas.microsoft.com/office/drawing/2014/main" id="{A64EE9D6-6BAA-D32C-C4B8-08ED56694D0E}"/>
                </a:ext>
              </a:extLst>
            </xdr:cNvPr>
            <xdr:cNvSpPr/>
          </xdr:nvSpPr>
          <xdr:spPr>
            <a:xfrm>
              <a:off x="0" y="0"/>
              <a:ext cx="1203960" cy="89916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0070C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s-MX" sz="1100"/>
            </a:p>
          </xdr:txBody>
        </xdr:sp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9D4E1648-99A7-2993-DA7A-52957C09FDB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52400" y="22925"/>
              <a:ext cx="845820" cy="853049"/>
            </a:xfrm>
            <a:prstGeom prst="rect">
              <a:avLst/>
            </a:prstGeom>
            <a:solidFill>
              <a:schemeClr val="bg1"/>
            </a:solidFill>
          </xdr:spPr>
        </xdr:pic>
      </xdr:grpSp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567D65E8-3F3E-D7FB-23D2-3F8CFDE456EB}"/>
              </a:ext>
            </a:extLst>
          </xdr:cNvPr>
          <xdr:cNvSpPr/>
        </xdr:nvSpPr>
        <xdr:spPr>
          <a:xfrm>
            <a:off x="1226820" y="0"/>
            <a:ext cx="4770120" cy="899160"/>
          </a:xfrm>
          <a:prstGeom prst="rect">
            <a:avLst/>
          </a:prstGeom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6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Sustainble</a:t>
            </a:r>
            <a:r>
              <a:rPr lang="es-MX" sz="16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HUB - FIM</a:t>
            </a:r>
          </a:p>
          <a:p>
            <a:pPr algn="ctr"/>
            <a:r>
              <a:rPr lang="es-MX" sz="12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CAPEX </a:t>
            </a:r>
          </a:p>
          <a:p>
            <a:pPr algn="ctr"/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0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Infraestructura Troncal Conjunta (Gas + Fibra)</a:t>
            </a:r>
            <a:r>
              <a:rPr lang="es-MX" sz="10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8D1DA1D0-E8BF-59DA-8870-57AF3BD562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20640" y="0"/>
            <a:ext cx="846000" cy="8460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868680</xdr:colOff>
      <xdr:row>5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552BBC3-884C-46F6-9BAA-8C927129D39E}"/>
            </a:ext>
          </a:extLst>
        </xdr:cNvPr>
        <xdr:cNvGrpSpPr/>
      </xdr:nvGrpSpPr>
      <xdr:grpSpPr>
        <a:xfrm>
          <a:off x="0" y="0"/>
          <a:ext cx="1280160" cy="982980"/>
          <a:chOff x="0" y="0"/>
          <a:chExt cx="1203960" cy="89916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788ADC71-732C-3C2B-F01D-FEC273D64520}"/>
              </a:ext>
            </a:extLst>
          </xdr:cNvPr>
          <xdr:cNvSpPr/>
        </xdr:nvSpPr>
        <xdr:spPr>
          <a:xfrm>
            <a:off x="0" y="0"/>
            <a:ext cx="1203960" cy="899160"/>
          </a:xfrm>
          <a:prstGeom prst="rect">
            <a:avLst/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0CDB9F03-CF05-EFAD-EF96-94E501E8D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22925"/>
            <a:ext cx="845820" cy="853049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 editAs="oneCell">
    <xdr:from>
      <xdr:col>23</xdr:col>
      <xdr:colOff>967740</xdr:colOff>
      <xdr:row>0</xdr:row>
      <xdr:rowOff>0</xdr:rowOff>
    </xdr:from>
    <xdr:to>
      <xdr:col>24</xdr:col>
      <xdr:colOff>1138080</xdr:colOff>
      <xdr:row>7</xdr:row>
      <xdr:rowOff>132240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2BD03A1-F2E4-4247-F193-EA91AEA48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58720" y="0"/>
          <a:ext cx="1260000" cy="126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d.docs.live.net/b7511514bb594da1/Desktop/Planta%20de%20tratamiento%20Fco%20I%20Madero/PARQUE%20INDUSTRIAL%20FIM/PRESENTACION%20INICIAL/MODELO%20DE%20NEGOCIO%20Sustainable%20HUB%20-%20FIM/MODELO%20DE%20NEGOCIOS/ANALISIS%20FINANCIERO/CAPEX/CAPEX%20UNIFICADO/CAPEX%20UNIFICADO%20V1.xlsx" TargetMode="External"/><Relationship Id="rId2" Type="http://schemas.microsoft.com/office/2019/04/relationships/externalLinkLongPath" Target="/b7511514bb594da1/Desktop/Planta%20de%20tratamiento%20Fco%20I%20Madero/PARQUE%20INDUSTRIAL%20FIM/PRESENTACION%20INICIAL/MODELO%20DE%20NEGOCIO%20Sustainable%20HUB%20-%20FIM/MODELO%20DE%20NEGOCIOS/ANALISIS%20FINANCIERO/CAPEX/CAPEX%20UNIFICADO/CAPEX%20UNIFICADO%20V1.xlsx?5B409800" TargetMode="External"/><Relationship Id="rId1" Type="http://schemas.openxmlformats.org/officeDocument/2006/relationships/externalLinkPath" Target="file:///\\5B409800\CAPEX%20UNIFICADO%20V1.xlsx" TargetMode="External"/><Relationship Id="rId4" Type="http://schemas.openxmlformats.org/officeDocument/2006/relationships/externalLinkPath" Target="../CAPEX%20UNIFICADO/CAPEX%20UNIFICADO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TAR CAPEX"/>
      <sheetName val="ENERGIA CAPEX"/>
      <sheetName val="RFE Y PIC"/>
      <sheetName val="CARRETERA"/>
      <sheetName val="GAS Y FIBRA"/>
      <sheetName val="CALENDARIO CAPEX"/>
    </sheetNames>
    <sheetDataSet>
      <sheetData sheetId="0"/>
      <sheetData sheetId="1"/>
      <sheetData sheetId="2"/>
      <sheetData sheetId="3">
        <row r="11">
          <cell r="F11">
            <v>26400000</v>
          </cell>
        </row>
        <row r="12">
          <cell r="F12">
            <v>77000000</v>
          </cell>
        </row>
        <row r="13">
          <cell r="F13">
            <v>5500000</v>
          </cell>
        </row>
        <row r="19">
          <cell r="F19">
            <v>126324000</v>
          </cell>
        </row>
      </sheetData>
      <sheetData sheetId="4">
        <row r="11">
          <cell r="F11">
            <v>3300000</v>
          </cell>
        </row>
        <row r="12">
          <cell r="F12">
            <v>33000000</v>
          </cell>
        </row>
        <row r="13">
          <cell r="F13">
            <v>9900000</v>
          </cell>
        </row>
        <row r="14">
          <cell r="F14">
            <v>5500000</v>
          </cell>
        </row>
        <row r="21">
          <cell r="F21">
            <v>59972000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DCFA-7CC8-4BB4-90FE-3F4B03447CC9}">
  <dimension ref="A8:J29"/>
  <sheetViews>
    <sheetView tabSelected="1" workbookViewId="0">
      <selection activeCell="I12" sqref="I12"/>
    </sheetView>
  </sheetViews>
  <sheetFormatPr baseColWidth="10" defaultRowHeight="10.199999999999999" x14ac:dyDescent="0.2"/>
  <cols>
    <col min="1" max="1" width="6.44140625" style="2" customWidth="1"/>
    <col min="2" max="2" width="31.5546875" style="2" customWidth="1"/>
    <col min="3" max="3" width="8.6640625" style="2" customWidth="1"/>
    <col min="4" max="4" width="10.44140625" style="2" customWidth="1"/>
    <col min="5" max="5" width="12.88671875" style="2" customWidth="1"/>
    <col min="6" max="6" width="17.6640625" style="2" customWidth="1"/>
    <col min="7" max="8" width="11.5546875" style="2"/>
    <col min="9" max="9" width="12.33203125" style="2" bestFit="1" customWidth="1"/>
    <col min="10" max="10" width="13.5546875" style="2" bestFit="1" customWidth="1"/>
    <col min="11" max="16384" width="11.5546875" style="2"/>
  </cols>
  <sheetData>
    <row r="8" spans="1:10" ht="10.8" thickBot="1" x14ac:dyDescent="0.25">
      <c r="A8" s="1"/>
      <c r="B8" s="1"/>
      <c r="C8" s="1"/>
      <c r="D8" s="1"/>
      <c r="E8" s="1"/>
      <c r="F8" s="1"/>
    </row>
    <row r="9" spans="1:10" s="4" customFormat="1" ht="36.6" customHeight="1" thickTop="1" thickBot="1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10" ht="28.8" customHeight="1" thickTop="1" x14ac:dyDescent="0.2">
      <c r="A10" s="5">
        <v>1</v>
      </c>
      <c r="B10" s="6" t="s">
        <v>6</v>
      </c>
      <c r="C10" s="7"/>
      <c r="D10" s="7"/>
      <c r="E10" s="7"/>
      <c r="F10" s="8"/>
    </row>
    <row r="11" spans="1:10" ht="55.2" customHeight="1" x14ac:dyDescent="0.2">
      <c r="A11" s="9">
        <f>A10+0.01</f>
        <v>1.01</v>
      </c>
      <c r="B11" s="10" t="s">
        <v>7</v>
      </c>
      <c r="C11" s="11" t="s">
        <v>8</v>
      </c>
      <c r="D11" s="12">
        <v>22</v>
      </c>
      <c r="E11" s="13"/>
      <c r="F11" s="14"/>
      <c r="I11" s="15"/>
      <c r="J11" s="16"/>
    </row>
    <row r="12" spans="1:10" ht="58.2" customHeight="1" x14ac:dyDescent="0.2">
      <c r="A12" s="9">
        <f t="shared" ref="A12:A13" si="0">A11+0.01</f>
        <v>1.02</v>
      </c>
      <c r="B12" s="10" t="s">
        <v>9</v>
      </c>
      <c r="C12" s="11" t="s">
        <v>8</v>
      </c>
      <c r="D12" s="12">
        <v>22</v>
      </c>
      <c r="E12" s="13"/>
      <c r="F12" s="14"/>
      <c r="G12" s="16"/>
    </row>
    <row r="13" spans="1:10" ht="45" customHeight="1" x14ac:dyDescent="0.2">
      <c r="A13" s="9">
        <f t="shared" si="0"/>
        <v>1.03</v>
      </c>
      <c r="B13" s="10" t="s">
        <v>10</v>
      </c>
      <c r="C13" s="11" t="s">
        <v>8</v>
      </c>
      <c r="D13" s="12">
        <v>22</v>
      </c>
      <c r="E13" s="13"/>
      <c r="F13" s="14"/>
    </row>
    <row r="14" spans="1:10" ht="32.4" customHeight="1" x14ac:dyDescent="0.2">
      <c r="A14" s="17" t="s">
        <v>11</v>
      </c>
      <c r="B14" s="18"/>
      <c r="C14" s="18"/>
      <c r="D14" s="18"/>
      <c r="E14" s="18"/>
      <c r="F14" s="19">
        <f>SUM(F11:F13)</f>
        <v>0</v>
      </c>
    </row>
    <row r="15" spans="1:10" x14ac:dyDescent="0.2">
      <c r="A15" s="1"/>
      <c r="B15" s="1"/>
      <c r="C15" s="1"/>
      <c r="D15" s="1"/>
      <c r="E15" s="1"/>
      <c r="F15" s="1"/>
    </row>
    <row r="16" spans="1:10" ht="24" customHeight="1" x14ac:dyDescent="0.2">
      <c r="A16" s="1"/>
      <c r="B16" s="20" t="s">
        <v>12</v>
      </c>
      <c r="C16" s="20"/>
      <c r="D16" s="20"/>
      <c r="E16" s="20"/>
      <c r="F16" s="21">
        <f>F14</f>
        <v>0</v>
      </c>
    </row>
    <row r="17" spans="1:6" ht="22.2" customHeight="1" x14ac:dyDescent="0.2">
      <c r="A17" s="1"/>
      <c r="B17" s="20" t="s">
        <v>13</v>
      </c>
      <c r="C17" s="20"/>
      <c r="D17" s="20"/>
      <c r="E17" s="20"/>
      <c r="F17" s="21">
        <f>F16*0.16</f>
        <v>0</v>
      </c>
    </row>
    <row r="18" spans="1:6" x14ac:dyDescent="0.2">
      <c r="A18" s="1"/>
      <c r="B18" s="1"/>
      <c r="C18" s="1"/>
      <c r="D18" s="1"/>
      <c r="E18" s="1"/>
      <c r="F18" s="22"/>
    </row>
    <row r="19" spans="1:6" ht="13.2" x14ac:dyDescent="0.2">
      <c r="A19" s="1"/>
      <c r="B19" s="20" t="s">
        <v>14</v>
      </c>
      <c r="C19" s="20"/>
      <c r="D19" s="20"/>
      <c r="E19" s="20"/>
      <c r="F19" s="21">
        <f>F16+F17</f>
        <v>0</v>
      </c>
    </row>
    <row r="21" spans="1:6" x14ac:dyDescent="0.2">
      <c r="F21" s="16"/>
    </row>
    <row r="22" spans="1:6" x14ac:dyDescent="0.2">
      <c r="F22" s="16"/>
    </row>
    <row r="23" spans="1:6" x14ac:dyDescent="0.2">
      <c r="B23" s="15"/>
    </row>
    <row r="24" spans="1:6" x14ac:dyDescent="0.2">
      <c r="B24" s="16"/>
    </row>
    <row r="25" spans="1:6" x14ac:dyDescent="0.2">
      <c r="F25" s="15"/>
    </row>
    <row r="26" spans="1:6" x14ac:dyDescent="0.2">
      <c r="F26" s="15"/>
    </row>
    <row r="27" spans="1:6" x14ac:dyDescent="0.2">
      <c r="F27" s="15"/>
    </row>
    <row r="28" spans="1:6" x14ac:dyDescent="0.2">
      <c r="F28" s="15"/>
    </row>
    <row r="29" spans="1:6" x14ac:dyDescent="0.2">
      <c r="F29" s="15"/>
    </row>
  </sheetData>
  <mergeCells count="5">
    <mergeCell ref="B10:F10"/>
    <mergeCell ref="A14:E14"/>
    <mergeCell ref="B16:E16"/>
    <mergeCell ref="B17:E17"/>
    <mergeCell ref="B19:E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58E5-6472-4B61-8CBE-34AF40664DAB}">
  <dimension ref="A8:J31"/>
  <sheetViews>
    <sheetView topLeftCell="A4" workbookViewId="0">
      <selection activeCell="J12" sqref="J12"/>
    </sheetView>
  </sheetViews>
  <sheetFormatPr baseColWidth="10" defaultRowHeight="10.199999999999999" x14ac:dyDescent="0.2"/>
  <cols>
    <col min="1" max="1" width="6.44140625" style="2" customWidth="1"/>
    <col min="2" max="2" width="31.5546875" style="2" customWidth="1"/>
    <col min="3" max="3" width="8.6640625" style="2" customWidth="1"/>
    <col min="4" max="4" width="10.44140625" style="2" customWidth="1"/>
    <col min="5" max="5" width="12.88671875" style="2" customWidth="1"/>
    <col min="6" max="6" width="17.6640625" style="2" customWidth="1"/>
    <col min="7" max="8" width="11.5546875" style="2"/>
    <col min="9" max="9" width="12.33203125" style="2" bestFit="1" customWidth="1"/>
    <col min="10" max="10" width="13.5546875" style="2" bestFit="1" customWidth="1"/>
    <col min="11" max="16384" width="11.5546875" style="2"/>
  </cols>
  <sheetData>
    <row r="8" spans="1:10" ht="10.8" thickBot="1" x14ac:dyDescent="0.25">
      <c r="A8" s="1"/>
      <c r="B8" s="1"/>
      <c r="C8" s="1"/>
      <c r="D8" s="1"/>
      <c r="E8" s="1"/>
      <c r="F8" s="1"/>
    </row>
    <row r="9" spans="1:10" s="4" customFormat="1" ht="36.6" customHeight="1" thickTop="1" thickBot="1" x14ac:dyDescent="0.3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</row>
    <row r="10" spans="1:10" ht="28.8" customHeight="1" thickTop="1" x14ac:dyDescent="0.2">
      <c r="A10" s="5">
        <v>1</v>
      </c>
      <c r="B10" s="6" t="s">
        <v>15</v>
      </c>
      <c r="C10" s="7"/>
      <c r="D10" s="7"/>
      <c r="E10" s="7"/>
      <c r="F10" s="8"/>
    </row>
    <row r="11" spans="1:10" ht="67.2" customHeight="1" x14ac:dyDescent="0.2">
      <c r="A11" s="9">
        <f>A10+0.01</f>
        <v>1.01</v>
      </c>
      <c r="B11" s="10" t="s">
        <v>16</v>
      </c>
      <c r="C11" s="11" t="s">
        <v>8</v>
      </c>
      <c r="D11" s="12">
        <v>22</v>
      </c>
      <c r="E11" s="13"/>
      <c r="F11" s="14"/>
      <c r="I11" s="15"/>
      <c r="J11" s="16"/>
    </row>
    <row r="12" spans="1:10" ht="58.2" customHeight="1" x14ac:dyDescent="0.2">
      <c r="A12" s="9">
        <f t="shared" ref="A12:A14" si="0">A11+0.01</f>
        <v>1.02</v>
      </c>
      <c r="B12" s="10" t="s">
        <v>17</v>
      </c>
      <c r="C12" s="11" t="s">
        <v>8</v>
      </c>
      <c r="D12" s="12">
        <v>22</v>
      </c>
      <c r="E12" s="13"/>
      <c r="F12" s="14"/>
      <c r="G12" s="16"/>
    </row>
    <row r="13" spans="1:10" ht="45" customHeight="1" x14ac:dyDescent="0.2">
      <c r="A13" s="9">
        <f t="shared" si="0"/>
        <v>1.03</v>
      </c>
      <c r="B13" s="10" t="s">
        <v>18</v>
      </c>
      <c r="C13" s="11" t="s">
        <v>8</v>
      </c>
      <c r="D13" s="12">
        <v>22</v>
      </c>
      <c r="E13" s="13"/>
      <c r="F13" s="14"/>
    </row>
    <row r="14" spans="1:10" ht="45" customHeight="1" x14ac:dyDescent="0.2">
      <c r="A14" s="9">
        <f t="shared" si="0"/>
        <v>1.04</v>
      </c>
      <c r="B14" s="10" t="s">
        <v>19</v>
      </c>
      <c r="C14" s="11" t="s">
        <v>8</v>
      </c>
      <c r="D14" s="12">
        <v>22</v>
      </c>
      <c r="E14" s="13"/>
      <c r="F14" s="14"/>
    </row>
    <row r="15" spans="1:10" ht="32.4" customHeight="1" x14ac:dyDescent="0.2">
      <c r="A15" s="17" t="s">
        <v>11</v>
      </c>
      <c r="B15" s="18"/>
      <c r="C15" s="18"/>
      <c r="D15" s="18"/>
      <c r="E15" s="18"/>
      <c r="F15" s="19">
        <f>SUM(F11:F14)</f>
        <v>0</v>
      </c>
    </row>
    <row r="16" spans="1:10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ht="24" customHeight="1" x14ac:dyDescent="0.2">
      <c r="A18" s="1"/>
      <c r="B18" s="20" t="s">
        <v>20</v>
      </c>
      <c r="C18" s="20"/>
      <c r="D18" s="20"/>
      <c r="E18" s="20"/>
      <c r="F18" s="21">
        <f>F15</f>
        <v>0</v>
      </c>
    </row>
    <row r="19" spans="1:6" ht="19.8" customHeight="1" x14ac:dyDescent="0.2">
      <c r="A19" s="1"/>
      <c r="B19" s="20" t="s">
        <v>13</v>
      </c>
      <c r="C19" s="20"/>
      <c r="D19" s="20"/>
      <c r="E19" s="20"/>
      <c r="F19" s="21">
        <f>F18*0.16</f>
        <v>0</v>
      </c>
    </row>
    <row r="20" spans="1:6" x14ac:dyDescent="0.2">
      <c r="A20" s="1"/>
      <c r="B20" s="1"/>
      <c r="C20" s="1"/>
      <c r="D20" s="1"/>
      <c r="E20" s="1"/>
      <c r="F20" s="22"/>
    </row>
    <row r="21" spans="1:6" ht="13.2" x14ac:dyDescent="0.2">
      <c r="A21" s="1"/>
      <c r="B21" s="20" t="s">
        <v>21</v>
      </c>
      <c r="C21" s="20"/>
      <c r="D21" s="20"/>
      <c r="E21" s="20"/>
      <c r="F21" s="21">
        <f>F18+F19</f>
        <v>0</v>
      </c>
    </row>
    <row r="23" spans="1:6" x14ac:dyDescent="0.2">
      <c r="F23" s="16"/>
    </row>
    <row r="24" spans="1:6" x14ac:dyDescent="0.2">
      <c r="F24" s="16"/>
    </row>
    <row r="25" spans="1:6" x14ac:dyDescent="0.2">
      <c r="B25" s="15"/>
    </row>
    <row r="26" spans="1:6" x14ac:dyDescent="0.2">
      <c r="B26" s="16"/>
    </row>
    <row r="27" spans="1:6" x14ac:dyDescent="0.2">
      <c r="F27" s="15"/>
    </row>
    <row r="28" spans="1:6" x14ac:dyDescent="0.2">
      <c r="F28" s="15"/>
    </row>
    <row r="29" spans="1:6" x14ac:dyDescent="0.2">
      <c r="F29" s="15"/>
    </row>
    <row r="30" spans="1:6" x14ac:dyDescent="0.2">
      <c r="F30" s="15"/>
    </row>
    <row r="31" spans="1:6" x14ac:dyDescent="0.2">
      <c r="F31" s="15"/>
    </row>
  </sheetData>
  <mergeCells count="5">
    <mergeCell ref="B10:F10"/>
    <mergeCell ref="A15:E15"/>
    <mergeCell ref="B18:E18"/>
    <mergeCell ref="B19:E19"/>
    <mergeCell ref="B21:E2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6670-BF82-4A9E-BD34-8BFA9CD4D01C}">
  <dimension ref="A1:Y34"/>
  <sheetViews>
    <sheetView topLeftCell="A8" workbookViewId="0">
      <pane ySplit="1080" activePane="bottomLeft"/>
      <selection activeCell="T33" sqref="T33"/>
      <selection pane="bottomLeft" activeCell="E14" sqref="E14"/>
    </sheetView>
  </sheetViews>
  <sheetFormatPr baseColWidth="10" defaultRowHeight="10.199999999999999" x14ac:dyDescent="0.2"/>
  <cols>
    <col min="1" max="1" width="6" style="2" customWidth="1"/>
    <col min="2" max="2" width="34.21875" style="2" customWidth="1"/>
    <col min="3" max="3" width="14" style="2" customWidth="1"/>
    <col min="4" max="4" width="16.88671875" style="2" bestFit="1" customWidth="1"/>
    <col min="5" max="5" width="16.88671875" style="2" customWidth="1"/>
    <col min="6" max="6" width="19" style="2" customWidth="1"/>
    <col min="7" max="8" width="16.77734375" style="2" customWidth="1"/>
    <col min="9" max="9" width="16.6640625" style="2" customWidth="1"/>
    <col min="10" max="10" width="16.77734375" style="2" customWidth="1"/>
    <col min="11" max="11" width="17.21875" style="2" customWidth="1"/>
    <col min="12" max="12" width="18.44140625" style="2" customWidth="1"/>
    <col min="13" max="13" width="18.109375" style="2" customWidth="1"/>
    <col min="14" max="14" width="17.5546875" style="2" customWidth="1"/>
    <col min="15" max="15" width="17.88671875" style="2" customWidth="1"/>
    <col min="16" max="17" width="15" style="2" bestFit="1" customWidth="1"/>
    <col min="18" max="18" width="16.109375" style="2" customWidth="1"/>
    <col min="19" max="19" width="17.109375" style="2" customWidth="1"/>
    <col min="20" max="20" width="16.88671875" style="2" customWidth="1"/>
    <col min="21" max="21" width="15.88671875" style="2" customWidth="1"/>
    <col min="22" max="22" width="16.77734375" style="2" customWidth="1"/>
    <col min="23" max="23" width="16.109375" style="2" customWidth="1"/>
    <col min="24" max="24" width="15.88671875" style="2" customWidth="1"/>
    <col min="25" max="25" width="17.77734375" style="2" customWidth="1"/>
    <col min="26" max="16384" width="11.5546875" style="2"/>
  </cols>
  <sheetData>
    <row r="1" spans="1: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1"/>
      <c r="B2" s="2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1"/>
      <c r="B3" s="2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4">
      <c r="A4" s="23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3.8" x14ac:dyDescent="0.25">
      <c r="A5" s="24" t="s">
        <v>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13.2" x14ac:dyDescent="0.25">
      <c r="A6" s="25" t="s">
        <v>23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x14ac:dyDescent="0.2">
      <c r="A7" s="1"/>
      <c r="B7" s="2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0.8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4" customHeight="1" thickTop="1" thickBot="1" x14ac:dyDescent="0.3">
      <c r="A9" s="26" t="s">
        <v>0</v>
      </c>
      <c r="B9" s="26" t="s">
        <v>1</v>
      </c>
      <c r="C9" s="26" t="s">
        <v>24</v>
      </c>
      <c r="D9" s="27" t="s">
        <v>25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 t="s">
        <v>26</v>
      </c>
      <c r="Q9" s="27"/>
      <c r="R9" s="27"/>
      <c r="S9" s="27"/>
      <c r="T9" s="27"/>
      <c r="U9" s="27"/>
      <c r="V9" s="27"/>
      <c r="W9" s="27"/>
      <c r="X9" s="27"/>
      <c r="Y9" s="27"/>
    </row>
    <row r="10" spans="1:25" s="28" customFormat="1" ht="14.4" thickTop="1" thickBot="1" x14ac:dyDescent="0.35">
      <c r="A10" s="26"/>
      <c r="B10" s="26"/>
      <c r="C10" s="26"/>
      <c r="D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  <c r="I10" s="3" t="s">
        <v>32</v>
      </c>
      <c r="J10" s="3" t="s">
        <v>33</v>
      </c>
      <c r="K10" s="3" t="s">
        <v>34</v>
      </c>
      <c r="L10" s="3" t="s">
        <v>35</v>
      </c>
      <c r="M10" s="3" t="s">
        <v>36</v>
      </c>
      <c r="N10" s="3" t="s">
        <v>37</v>
      </c>
      <c r="O10" s="3" t="s">
        <v>38</v>
      </c>
      <c r="P10" s="3" t="s">
        <v>39</v>
      </c>
      <c r="Q10" s="3" t="s">
        <v>40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</row>
    <row r="11" spans="1:25" ht="30.6" customHeight="1" thickTop="1" x14ac:dyDescent="0.2">
      <c r="A11" s="42">
        <v>4</v>
      </c>
      <c r="B11" s="43" t="s">
        <v>49</v>
      </c>
      <c r="C11" s="44">
        <f>[1]CARRETERA!F19</f>
        <v>126324000</v>
      </c>
      <c r="D11" s="29"/>
      <c r="E11" s="29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3"/>
    </row>
    <row r="12" spans="1:25" ht="54" customHeight="1" x14ac:dyDescent="0.2">
      <c r="A12" s="9">
        <f>A11+0.01</f>
        <v>4.01</v>
      </c>
      <c r="B12" s="10" t="s">
        <v>7</v>
      </c>
      <c r="C12" s="13">
        <f>[1]CARRETERA!F11*1.16</f>
        <v>30623999.999999996</v>
      </c>
      <c r="D12" s="29"/>
      <c r="E12" s="29"/>
      <c r="F12" s="29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3"/>
    </row>
    <row r="13" spans="1:25" ht="44.4" customHeight="1" x14ac:dyDescent="0.2">
      <c r="A13" s="9">
        <f t="shared" ref="A13:A14" si="0">A12+0.01</f>
        <v>4.0199999999999996</v>
      </c>
      <c r="B13" s="10" t="s">
        <v>9</v>
      </c>
      <c r="C13" s="13">
        <f>[1]CARRETERA!F12*1.16</f>
        <v>89320000</v>
      </c>
      <c r="D13" s="29"/>
      <c r="E13" s="29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3"/>
    </row>
    <row r="14" spans="1:25" ht="40.799999999999997" customHeight="1" x14ac:dyDescent="0.2">
      <c r="A14" s="9">
        <f t="shared" si="0"/>
        <v>4.0299999999999994</v>
      </c>
      <c r="B14" s="10" t="s">
        <v>10</v>
      </c>
      <c r="C14" s="13">
        <f>[1]CARRETERA!F13*1.16</f>
        <v>6380000</v>
      </c>
      <c r="D14" s="29"/>
      <c r="E14" s="29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31"/>
      <c r="X14" s="31"/>
      <c r="Y14" s="32"/>
    </row>
    <row r="15" spans="1:25" ht="25.8" customHeight="1" x14ac:dyDescent="0.2">
      <c r="A15" s="42">
        <v>5</v>
      </c>
      <c r="B15" s="43" t="s">
        <v>50</v>
      </c>
      <c r="C15" s="44">
        <f>'[1]GAS Y FIBRA'!F21</f>
        <v>59972000</v>
      </c>
      <c r="D15" s="29"/>
      <c r="E15" s="29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  <c r="W15" s="31"/>
      <c r="X15" s="31"/>
      <c r="Y15" s="32"/>
    </row>
    <row r="16" spans="1:25" ht="40.799999999999997" customHeight="1" x14ac:dyDescent="0.2">
      <c r="A16" s="9">
        <f>A15+0.01</f>
        <v>5.01</v>
      </c>
      <c r="B16" s="10" t="s">
        <v>16</v>
      </c>
      <c r="C16" s="13">
        <f>'[1]GAS Y FIBRA'!F11*1.16</f>
        <v>3827999.9999999995</v>
      </c>
      <c r="D16" s="29"/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1"/>
      <c r="W16" s="31"/>
      <c r="X16" s="31"/>
      <c r="Y16" s="32"/>
    </row>
    <row r="17" spans="1:25" ht="40.799999999999997" customHeight="1" x14ac:dyDescent="0.2">
      <c r="A17" s="9">
        <f t="shared" ref="A17:A19" si="1">A16+0.01</f>
        <v>5.0199999999999996</v>
      </c>
      <c r="B17" s="10" t="s">
        <v>17</v>
      </c>
      <c r="C17" s="13">
        <f>'[1]GAS Y FIBRA'!F12*1.16</f>
        <v>38280000</v>
      </c>
      <c r="D17" s="29"/>
      <c r="E17" s="29"/>
      <c r="F17" s="2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1"/>
      <c r="W17" s="31"/>
      <c r="X17" s="31"/>
      <c r="Y17" s="32"/>
    </row>
    <row r="18" spans="1:25" ht="40.799999999999997" customHeight="1" x14ac:dyDescent="0.2">
      <c r="A18" s="9">
        <f t="shared" si="1"/>
        <v>5.0299999999999994</v>
      </c>
      <c r="B18" s="10" t="s">
        <v>18</v>
      </c>
      <c r="C18" s="13">
        <f>'[1]GAS Y FIBRA'!F13*1.16</f>
        <v>11484000</v>
      </c>
      <c r="D18" s="29"/>
      <c r="E18" s="29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1"/>
      <c r="W18" s="31"/>
      <c r="X18" s="31"/>
      <c r="Y18" s="32"/>
    </row>
    <row r="19" spans="1:25" ht="40.799999999999997" customHeight="1" thickBot="1" x14ac:dyDescent="0.25">
      <c r="A19" s="34">
        <f t="shared" si="1"/>
        <v>5.0399999999999991</v>
      </c>
      <c r="B19" s="35" t="s">
        <v>19</v>
      </c>
      <c r="C19" s="36">
        <f>'[1]GAS Y FIBRA'!F14*1.16</f>
        <v>6380000</v>
      </c>
      <c r="D19" s="37"/>
      <c r="E19" s="37"/>
      <c r="F19" s="37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9"/>
      <c r="W19" s="39"/>
      <c r="X19" s="39"/>
      <c r="Y19" s="40"/>
    </row>
    <row r="20" spans="1:25" ht="10.8" thickTop="1" x14ac:dyDescent="0.2">
      <c r="A20" s="1"/>
      <c r="B20" s="4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2" x14ac:dyDescent="0.2">
      <c r="A21" s="1"/>
      <c r="B21" s="46" t="s">
        <v>51</v>
      </c>
      <c r="C21" s="46"/>
      <c r="D21" s="21">
        <f>SUM(D11:D19)</f>
        <v>0</v>
      </c>
      <c r="E21" s="21">
        <f>SUM(E11:E19)</f>
        <v>0</v>
      </c>
      <c r="F21" s="21">
        <f>SUM(F11:F19)</f>
        <v>0</v>
      </c>
      <c r="G21" s="21">
        <f>SUM(G11:G19)</f>
        <v>0</v>
      </c>
      <c r="H21" s="21">
        <f>SUM(H11:H19)</f>
        <v>0</v>
      </c>
      <c r="I21" s="21">
        <f>SUM(I11:I19)</f>
        <v>0</v>
      </c>
      <c r="J21" s="21">
        <f>SUM(J11:J19)</f>
        <v>0</v>
      </c>
      <c r="K21" s="21">
        <f>SUM(K11:K19)</f>
        <v>0</v>
      </c>
      <c r="L21" s="21">
        <f>SUM(L11:L19)</f>
        <v>0</v>
      </c>
      <c r="M21" s="21">
        <f>SUM(M11:M19)</f>
        <v>0</v>
      </c>
      <c r="N21" s="21">
        <f>SUM(N11:N19)</f>
        <v>0</v>
      </c>
      <c r="O21" s="21">
        <f>SUM(O11:O19)</f>
        <v>0</v>
      </c>
      <c r="P21" s="21">
        <f>SUM(P11:P19)</f>
        <v>0</v>
      </c>
      <c r="Q21" s="21">
        <f>SUM(Q11:Q19)</f>
        <v>0</v>
      </c>
      <c r="R21" s="21">
        <f>SUM(R11:R19)</f>
        <v>0</v>
      </c>
      <c r="S21" s="21">
        <f>SUM(S11:S19)</f>
        <v>0</v>
      </c>
      <c r="T21" s="21">
        <f>SUM(T11:T19)</f>
        <v>0</v>
      </c>
      <c r="U21" s="21">
        <f>SUM(U11:U19)</f>
        <v>0</v>
      </c>
      <c r="V21" s="21">
        <f>SUM(V11:V19)</f>
        <v>0</v>
      </c>
      <c r="W21" s="21">
        <f>SUM(W11:W19)</f>
        <v>0</v>
      </c>
      <c r="X21" s="21">
        <f>SUM(X11:X19)</f>
        <v>0</v>
      </c>
      <c r="Y21" s="21">
        <f>SUM(Y11:Y19)</f>
        <v>0</v>
      </c>
    </row>
    <row r="22" spans="1:25" x14ac:dyDescent="0.2">
      <c r="B22" s="41"/>
    </row>
    <row r="23" spans="1:25" x14ac:dyDescent="0.2">
      <c r="B23" s="41"/>
    </row>
    <row r="24" spans="1:25" x14ac:dyDescent="0.2">
      <c r="B24" s="41"/>
    </row>
    <row r="25" spans="1:25" x14ac:dyDescent="0.2">
      <c r="B25" s="41"/>
    </row>
    <row r="26" spans="1:25" x14ac:dyDescent="0.2">
      <c r="B26" s="41"/>
    </row>
    <row r="27" spans="1:25" x14ac:dyDescent="0.2">
      <c r="B27" s="41"/>
    </row>
    <row r="28" spans="1:25" x14ac:dyDescent="0.2">
      <c r="B28" s="41"/>
    </row>
    <row r="29" spans="1:25" x14ac:dyDescent="0.2">
      <c r="B29" s="41"/>
    </row>
    <row r="30" spans="1:25" x14ac:dyDescent="0.2">
      <c r="B30" s="41"/>
    </row>
    <row r="31" spans="1:25" x14ac:dyDescent="0.2">
      <c r="B31" s="41"/>
    </row>
    <row r="32" spans="1:25" x14ac:dyDescent="0.2">
      <c r="B32" s="41"/>
    </row>
    <row r="33" spans="2:2" x14ac:dyDescent="0.2">
      <c r="B33" s="41"/>
    </row>
    <row r="34" spans="2:2" x14ac:dyDescent="0.2">
      <c r="B34" s="41"/>
    </row>
  </sheetData>
  <mergeCells count="9">
    <mergeCell ref="B21:C21"/>
    <mergeCell ref="A4:Y4"/>
    <mergeCell ref="A5:Y5"/>
    <mergeCell ref="A6:Y6"/>
    <mergeCell ref="A9:A10"/>
    <mergeCell ref="B9:B10"/>
    <mergeCell ref="C9:C10"/>
    <mergeCell ref="D9:O9"/>
    <mergeCell ref="P9:Y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CARRETERA</vt:lpstr>
      <vt:lpstr>GAS Y FIBRA</vt:lpstr>
      <vt:lpstr>CALENDARIO CAPEX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Renatta Alemán Estrada</dc:creator>
  <cp:lastModifiedBy>Claudia Renatta Alemán Estrada</cp:lastModifiedBy>
  <dcterms:created xsi:type="dcterms:W3CDTF">2026-09-15T01:01:57Z</dcterms:created>
  <dcterms:modified xsi:type="dcterms:W3CDTF">2026-09-15T01:16:32Z</dcterms:modified>
</cp:coreProperties>
</file>